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E30" i="1" l="1"/>
  <c r="E21" i="1"/>
  <c r="E20" i="1"/>
  <c r="E19" i="1"/>
  <c r="E18" i="1"/>
  <c r="E17" i="1"/>
  <c r="E13" i="1"/>
  <c r="E12" i="1"/>
  <c r="E11" i="1"/>
  <c r="E10" i="1"/>
  <c r="E32" i="1"/>
  <c r="E9" i="1"/>
  <c r="E15" i="1" l="1"/>
  <c r="E22" i="1"/>
  <c r="E25" i="1"/>
  <c r="E27" i="1" s="1"/>
  <c r="E33" i="1" l="1"/>
</calcChain>
</file>

<file path=xl/sharedStrings.xml><?xml version="1.0" encoding="utf-8"?>
<sst xmlns="http://schemas.openxmlformats.org/spreadsheetml/2006/main" count="55" uniqueCount="47">
  <si>
    <t>Запропоноване автором проекту</t>
  </si>
  <si>
    <t>Пропозиція експертної групи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</si>
  <si>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</si>
  <si>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</si>
  <si>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</si>
  <si>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</si>
  <si>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</si>
  <si>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</si>
  <si>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Проект</t>
  </si>
  <si>
    <t>Проектно-кошторисна документація</t>
  </si>
  <si>
    <t>1 комплект</t>
  </si>
  <si>
    <t>Всього проект:</t>
  </si>
  <si>
    <t>Матеріали:</t>
  </si>
  <si>
    <t>Щебінь фракція 20-40 товщ 150мм</t>
  </si>
  <si>
    <t>Щебінь фракція 5-20 товщ 80мм</t>
  </si>
  <si>
    <t>Відсів товщ 50мм</t>
  </si>
  <si>
    <t>Бордюр бетонний 80мм</t>
  </si>
  <si>
    <t>Бетон М200 на бордюр</t>
  </si>
  <si>
    <t>Розхідні матеріали, накладні витрати</t>
  </si>
  <si>
    <t>Всього матеріали: з доставкою</t>
  </si>
  <si>
    <t>Робота:</t>
  </si>
  <si>
    <t>Земляні роботи з вивозом до 10км</t>
  </si>
  <si>
    <t>Екскаватор</t>
  </si>
  <si>
    <t>1 зміна</t>
  </si>
  <si>
    <t>Віброкаток</t>
  </si>
  <si>
    <t>Щебеневі роботи з утамбуванням виброплитою</t>
  </si>
  <si>
    <t>Встановлення бордюра</t>
  </si>
  <si>
    <t>Всього робота:</t>
  </si>
  <si>
    <t>Футбольні ворота 2мх3м</t>
  </si>
  <si>
    <t>2 шт</t>
  </si>
  <si>
    <t>Сітка футбольна</t>
  </si>
  <si>
    <t>Освітлення</t>
  </si>
  <si>
    <t>ВСЬОГО:</t>
  </si>
  <si>
    <t>50 тон</t>
  </si>
  <si>
    <t>5 м.куб.</t>
  </si>
  <si>
    <t>Вуличний світильник+встановлення</t>
  </si>
  <si>
    <t>Основа</t>
  </si>
  <si>
    <t>150 тон</t>
  </si>
  <si>
    <t>4 шт</t>
  </si>
  <si>
    <t>80 тон</t>
  </si>
  <si>
    <t>100 м.п.</t>
  </si>
  <si>
    <t>110 м.куб.</t>
  </si>
  <si>
    <t>2 зміни</t>
  </si>
  <si>
    <t>600 м.кв.</t>
  </si>
  <si>
    <t>Монтаж та демонтаж ігрового та спортивного обладнання</t>
  </si>
  <si>
    <t>Облаштування спортивно-ігрового майданчика (20м.х30 м., площа 600 м.кв.)</t>
  </si>
  <si>
    <t>Спортивно-ігрове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</si>
</sst>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₴&quot;_-;\-* #,##0.00&quot;₴&quot;_-;_-* &quot;-&quot;??&quot;₴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2" borderId="1" xfId="0" applyFont="1" applyFill="1" applyBorder="1" applyAlignment="1"/>
    <xf numFmtId="0" fontId="4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3" borderId="1" xfId="0" applyFont="1" applyFill="1" applyBorder="1"/>
    <xf numFmtId="44" fontId="2" fillId="3" borderId="1" xfId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Border="1"/>
    <xf numFmtId="44" fontId="2" fillId="0" borderId="1" xfId="1" applyFont="1" applyFill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4" fontId="2" fillId="4" borderId="1" xfId="0" applyNumberFormat="1" applyFont="1" applyFill="1" applyBorder="1"/>
    <xf numFmtId="44" fontId="2" fillId="0" borderId="1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Грошовий" xfId="1" builtinId="4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0" workbookViewId="0">
      <selection activeCell="F24" sqref="F24"/>
    </sheetView>
  </sheetViews>
  <sheetFormatPr defaultRowHeight="18" x14ac:dyDescent="0.25"/>
  <cols>
    <col min="1" max="1" width="6" style="2" bestFit="1" customWidth="1"/>
    <col min="2" max="2" width="48" style="2" bestFit="1" customWidth="1"/>
    <col min="3" max="3" width="16.28515625" style="2" customWidth="1"/>
    <col min="4" max="4" width="17.140625" style="2" bestFit="1" customWidth="1"/>
    <col min="5" max="5" width="30.140625" style="2" customWidth="1"/>
    <col min="6" max="6" width="16" style="2" customWidth="1"/>
    <col min="7" max="7" width="16.85546875" style="2" customWidth="1"/>
    <col min="8" max="8" width="25.42578125" style="2" customWidth="1"/>
    <col min="9" max="16384" width="9.140625" style="2"/>
  </cols>
  <sheetData>
    <row r="1" spans="1:8" x14ac:dyDescent="0.25">
      <c r="A1" s="1"/>
      <c r="B1" s="28" t="s">
        <v>45</v>
      </c>
      <c r="C1" s="28"/>
      <c r="D1" s="28"/>
      <c r="E1" s="28"/>
      <c r="F1" s="28"/>
      <c r="G1" s="28"/>
      <c r="H1" s="28"/>
    </row>
    <row r="2" spans="1:8" x14ac:dyDescent="0.25">
      <c r="A2" s="3"/>
      <c r="B2" s="3"/>
      <c r="C2" s="29" t="s">
        <v>0</v>
      </c>
      <c r="D2" s="29"/>
      <c r="E2" s="29"/>
      <c r="F2" s="29" t="s">
        <v>1</v>
      </c>
      <c r="G2" s="29"/>
      <c r="H2" s="29"/>
    </row>
    <row r="3" spans="1:8" ht="54" x14ac:dyDescent="0.25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6" t="s">
        <v>4</v>
      </c>
      <c r="G3" s="6" t="s">
        <v>7</v>
      </c>
      <c r="H3" s="5" t="s">
        <v>6</v>
      </c>
    </row>
    <row r="4" spans="1:8" x14ac:dyDescent="0.25">
      <c r="A4" s="24" t="s">
        <v>8</v>
      </c>
      <c r="B4" s="24"/>
      <c r="C4" s="24"/>
      <c r="D4" s="24"/>
      <c r="E4" s="24"/>
      <c r="F4" s="24"/>
      <c r="G4" s="24"/>
      <c r="H4" s="24"/>
    </row>
    <row r="5" spans="1:8" x14ac:dyDescent="0.25">
      <c r="A5" s="1">
        <v>1</v>
      </c>
      <c r="B5" s="1" t="s">
        <v>9</v>
      </c>
      <c r="C5" s="1" t="s">
        <v>10</v>
      </c>
      <c r="D5" s="7">
        <v>30000</v>
      </c>
      <c r="E5" s="7">
        <v>30000</v>
      </c>
      <c r="F5" s="1"/>
      <c r="G5" s="1"/>
      <c r="H5" s="1"/>
    </row>
    <row r="6" spans="1:8" x14ac:dyDescent="0.25">
      <c r="A6" s="23" t="s">
        <v>11</v>
      </c>
      <c r="B6" s="23"/>
      <c r="C6" s="8"/>
      <c r="D6" s="8"/>
      <c r="E6" s="9">
        <v>30000</v>
      </c>
      <c r="F6" s="10"/>
      <c r="G6" s="10"/>
      <c r="H6" s="10"/>
    </row>
    <row r="7" spans="1:8" x14ac:dyDescent="0.25">
      <c r="A7" s="25" t="s">
        <v>36</v>
      </c>
      <c r="B7" s="26"/>
      <c r="C7" s="26"/>
      <c r="D7" s="26"/>
      <c r="E7" s="26"/>
      <c r="F7" s="26"/>
      <c r="G7" s="26"/>
      <c r="H7" s="26"/>
    </row>
    <row r="8" spans="1:8" x14ac:dyDescent="0.25">
      <c r="A8" s="22" t="s">
        <v>12</v>
      </c>
      <c r="B8" s="22"/>
      <c r="C8" s="11"/>
      <c r="D8" s="11"/>
      <c r="E8" s="11"/>
      <c r="F8" s="11"/>
      <c r="G8" s="11"/>
      <c r="H8" s="11"/>
    </row>
    <row r="9" spans="1:8" x14ac:dyDescent="0.25">
      <c r="A9" s="10">
        <v>2</v>
      </c>
      <c r="B9" s="12" t="s">
        <v>13</v>
      </c>
      <c r="C9" s="10" t="s">
        <v>37</v>
      </c>
      <c r="D9" s="13">
        <v>250</v>
      </c>
      <c r="E9" s="18">
        <f>150*D9</f>
        <v>37500</v>
      </c>
      <c r="F9" s="10"/>
      <c r="G9" s="10"/>
      <c r="H9" s="10"/>
    </row>
    <row r="10" spans="1:8" x14ac:dyDescent="0.25">
      <c r="A10" s="10">
        <v>3</v>
      </c>
      <c r="B10" s="12" t="s">
        <v>14</v>
      </c>
      <c r="C10" s="10" t="s">
        <v>39</v>
      </c>
      <c r="D10" s="13">
        <v>400</v>
      </c>
      <c r="E10" s="13">
        <f>D10*80</f>
        <v>32000</v>
      </c>
      <c r="F10" s="10"/>
      <c r="G10" s="10"/>
      <c r="H10" s="10"/>
    </row>
    <row r="11" spans="1:8" x14ac:dyDescent="0.25">
      <c r="A11" s="10">
        <v>4</v>
      </c>
      <c r="B11" s="10" t="s">
        <v>15</v>
      </c>
      <c r="C11" s="10" t="s">
        <v>33</v>
      </c>
      <c r="D11" s="13">
        <v>200</v>
      </c>
      <c r="E11" s="13">
        <f>D11*50</f>
        <v>10000</v>
      </c>
      <c r="F11" s="10"/>
      <c r="G11" s="10"/>
      <c r="H11" s="10"/>
    </row>
    <row r="12" spans="1:8" ht="14.45" customHeight="1" x14ac:dyDescent="0.25">
      <c r="A12" s="10">
        <v>5</v>
      </c>
      <c r="B12" s="12" t="s">
        <v>16</v>
      </c>
      <c r="C12" s="10" t="s">
        <v>40</v>
      </c>
      <c r="D12" s="13">
        <v>100</v>
      </c>
      <c r="E12" s="13">
        <f>D12*100</f>
        <v>10000</v>
      </c>
      <c r="F12" s="10"/>
      <c r="G12" s="10"/>
      <c r="H12" s="10"/>
    </row>
    <row r="13" spans="1:8" x14ac:dyDescent="0.25">
      <c r="A13" s="10">
        <v>6</v>
      </c>
      <c r="B13" s="12" t="s">
        <v>17</v>
      </c>
      <c r="C13" s="10" t="s">
        <v>34</v>
      </c>
      <c r="D13" s="13">
        <v>1200</v>
      </c>
      <c r="E13" s="18">
        <f>D13*5</f>
        <v>6000</v>
      </c>
      <c r="F13" s="10"/>
      <c r="G13" s="10"/>
      <c r="H13" s="10"/>
    </row>
    <row r="14" spans="1:8" x14ac:dyDescent="0.25">
      <c r="A14" s="10">
        <v>7</v>
      </c>
      <c r="B14" s="12" t="s">
        <v>18</v>
      </c>
      <c r="C14" s="10"/>
      <c r="D14" s="10"/>
      <c r="E14" s="13">
        <v>4000</v>
      </c>
      <c r="F14" s="10"/>
      <c r="G14" s="10"/>
      <c r="H14" s="10"/>
    </row>
    <row r="15" spans="1:8" x14ac:dyDescent="0.25">
      <c r="A15" s="23" t="s">
        <v>19</v>
      </c>
      <c r="B15" s="23"/>
      <c r="C15" s="8"/>
      <c r="D15" s="8"/>
      <c r="E15" s="9">
        <f>SUM(E9:E14)</f>
        <v>99500</v>
      </c>
      <c r="F15" s="10"/>
      <c r="G15" s="10"/>
      <c r="H15" s="10"/>
    </row>
    <row r="16" spans="1:8" x14ac:dyDescent="0.25">
      <c r="A16" s="22" t="s">
        <v>20</v>
      </c>
      <c r="B16" s="22"/>
      <c r="C16" s="10"/>
      <c r="D16" s="10"/>
      <c r="E16" s="10"/>
      <c r="F16" s="10"/>
      <c r="G16" s="10"/>
      <c r="H16" s="10"/>
    </row>
    <row r="17" spans="1:8" x14ac:dyDescent="0.25">
      <c r="A17" s="10">
        <v>8</v>
      </c>
      <c r="B17" s="14" t="s">
        <v>21</v>
      </c>
      <c r="C17" s="10" t="s">
        <v>41</v>
      </c>
      <c r="D17" s="13">
        <v>130</v>
      </c>
      <c r="E17" s="13">
        <f>D17*110</f>
        <v>14300</v>
      </c>
      <c r="F17" s="10"/>
      <c r="G17" s="10"/>
      <c r="H17" s="10"/>
    </row>
    <row r="18" spans="1:8" x14ac:dyDescent="0.25">
      <c r="A18" s="10">
        <v>9</v>
      </c>
      <c r="B18" s="14" t="s">
        <v>22</v>
      </c>
      <c r="C18" s="10" t="s">
        <v>42</v>
      </c>
      <c r="D18" s="13">
        <v>1500</v>
      </c>
      <c r="E18" s="13">
        <f>D18*2</f>
        <v>3000</v>
      </c>
      <c r="F18" s="10"/>
      <c r="G18" s="10"/>
      <c r="H18" s="10"/>
    </row>
    <row r="19" spans="1:8" x14ac:dyDescent="0.25">
      <c r="A19" s="10">
        <v>10</v>
      </c>
      <c r="B19" s="14" t="s">
        <v>24</v>
      </c>
      <c r="C19" s="10" t="s">
        <v>23</v>
      </c>
      <c r="D19" s="13">
        <v>5500</v>
      </c>
      <c r="E19" s="13">
        <f>D19*1</f>
        <v>5500</v>
      </c>
      <c r="F19" s="10"/>
      <c r="G19" s="10"/>
      <c r="H19" s="10"/>
    </row>
    <row r="20" spans="1:8" ht="36" x14ac:dyDescent="0.25">
      <c r="A20" s="10">
        <v>11</v>
      </c>
      <c r="B20" s="14" t="s">
        <v>25</v>
      </c>
      <c r="C20" s="10" t="s">
        <v>43</v>
      </c>
      <c r="D20" s="13">
        <v>110</v>
      </c>
      <c r="E20" s="13">
        <f>D20*600</f>
        <v>66000</v>
      </c>
      <c r="F20" s="10"/>
      <c r="G20" s="10"/>
      <c r="H20" s="10"/>
    </row>
    <row r="21" spans="1:8" x14ac:dyDescent="0.25">
      <c r="A21" s="10">
        <v>12</v>
      </c>
      <c r="B21" s="14" t="s">
        <v>26</v>
      </c>
      <c r="C21" s="10" t="s">
        <v>40</v>
      </c>
      <c r="D21" s="13">
        <v>95</v>
      </c>
      <c r="E21" s="13">
        <f>D21*100</f>
        <v>9500</v>
      </c>
      <c r="F21" s="10"/>
      <c r="G21" s="10"/>
      <c r="H21" s="10"/>
    </row>
    <row r="22" spans="1:8" x14ac:dyDescent="0.25">
      <c r="A22" s="23" t="s">
        <v>27</v>
      </c>
      <c r="B22" s="23"/>
      <c r="C22" s="8"/>
      <c r="D22" s="9"/>
      <c r="E22" s="9">
        <f>SUM(E17:E21)</f>
        <v>98300</v>
      </c>
      <c r="F22" s="10"/>
      <c r="G22" s="10"/>
      <c r="H22" s="10"/>
    </row>
    <row r="23" spans="1:8" x14ac:dyDescent="0.25">
      <c r="A23" s="25" t="s">
        <v>46</v>
      </c>
      <c r="B23" s="25"/>
      <c r="C23" s="25"/>
      <c r="D23" s="25"/>
      <c r="E23" s="25"/>
      <c r="F23" s="25"/>
      <c r="G23" s="25"/>
      <c r="H23" s="25"/>
    </row>
    <row r="24" spans="1:8" x14ac:dyDescent="0.25">
      <c r="A24" s="22" t="s">
        <v>12</v>
      </c>
      <c r="B24" s="22"/>
      <c r="C24" s="15"/>
      <c r="D24" s="15"/>
      <c r="E24" s="15"/>
      <c r="F24" s="15"/>
      <c r="G24" s="15"/>
      <c r="H24" s="15"/>
    </row>
    <row r="25" spans="1:8" x14ac:dyDescent="0.25">
      <c r="A25" s="1">
        <v>18</v>
      </c>
      <c r="B25" s="12" t="s">
        <v>28</v>
      </c>
      <c r="C25" s="1" t="s">
        <v>29</v>
      </c>
      <c r="D25" s="7">
        <v>8500</v>
      </c>
      <c r="E25" s="7">
        <f>2*8500</f>
        <v>17000</v>
      </c>
      <c r="F25" s="1"/>
      <c r="G25" s="1"/>
      <c r="H25" s="1"/>
    </row>
    <row r="26" spans="1:8" x14ac:dyDescent="0.25">
      <c r="A26" s="1">
        <v>19</v>
      </c>
      <c r="B26" s="12" t="s">
        <v>30</v>
      </c>
      <c r="C26" s="1" t="s">
        <v>29</v>
      </c>
      <c r="D26" s="7">
        <v>2000</v>
      </c>
      <c r="E26" s="7">
        <v>4000</v>
      </c>
      <c r="F26" s="1"/>
      <c r="G26" s="1"/>
      <c r="H26" s="1"/>
    </row>
    <row r="27" spans="1:8" x14ac:dyDescent="0.25">
      <c r="A27" s="23" t="s">
        <v>19</v>
      </c>
      <c r="B27" s="23"/>
      <c r="C27" s="8"/>
      <c r="D27" s="8"/>
      <c r="E27" s="9">
        <f>SUM(E25:E26)</f>
        <v>21000</v>
      </c>
      <c r="F27" s="10"/>
      <c r="G27" s="10"/>
      <c r="H27" s="10"/>
    </row>
    <row r="28" spans="1:8" x14ac:dyDescent="0.25">
      <c r="A28" s="27" t="s">
        <v>20</v>
      </c>
      <c r="B28" s="27"/>
      <c r="C28" s="1"/>
      <c r="D28" s="1"/>
      <c r="E28" s="1"/>
      <c r="F28" s="1"/>
      <c r="G28" s="1"/>
      <c r="H28" s="1"/>
    </row>
    <row r="29" spans="1:8" ht="36" x14ac:dyDescent="0.25">
      <c r="A29" s="1">
        <v>21</v>
      </c>
      <c r="B29" s="14" t="s">
        <v>44</v>
      </c>
      <c r="C29" s="1"/>
      <c r="D29" s="7"/>
      <c r="E29" s="7">
        <v>31000</v>
      </c>
      <c r="F29" s="1"/>
      <c r="G29" s="1"/>
      <c r="H29" s="1"/>
    </row>
    <row r="30" spans="1:8" x14ac:dyDescent="0.25">
      <c r="A30" s="23" t="s">
        <v>27</v>
      </c>
      <c r="B30" s="23"/>
      <c r="C30" s="8"/>
      <c r="D30" s="8"/>
      <c r="E30" s="9">
        <f>SUM(E29:E29)</f>
        <v>31000</v>
      </c>
      <c r="F30" s="1"/>
      <c r="G30" s="1"/>
      <c r="H30" s="1"/>
    </row>
    <row r="31" spans="1:8" x14ac:dyDescent="0.25">
      <c r="A31" s="19" t="s">
        <v>31</v>
      </c>
      <c r="B31" s="20"/>
      <c r="C31" s="20"/>
      <c r="D31" s="20"/>
      <c r="E31" s="20"/>
      <c r="F31" s="20"/>
      <c r="G31" s="20"/>
      <c r="H31" s="21"/>
    </row>
    <row r="32" spans="1:8" x14ac:dyDescent="0.25">
      <c r="A32" s="1">
        <v>23</v>
      </c>
      <c r="B32" s="16" t="s">
        <v>35</v>
      </c>
      <c r="C32" s="1" t="s">
        <v>38</v>
      </c>
      <c r="D32" s="7">
        <v>5000</v>
      </c>
      <c r="E32" s="9">
        <f>D32*4</f>
        <v>20000</v>
      </c>
      <c r="F32" s="1"/>
      <c r="G32" s="1"/>
      <c r="H32" s="1"/>
    </row>
    <row r="33" spans="1:8" x14ac:dyDescent="0.25">
      <c r="A33" s="23" t="s">
        <v>32</v>
      </c>
      <c r="B33" s="23"/>
      <c r="C33" s="1"/>
      <c r="D33" s="1"/>
      <c r="E33" s="17">
        <f>E6+E15+E22+E27+E30+E32</f>
        <v>299800</v>
      </c>
      <c r="F33" s="1"/>
      <c r="G33" s="1"/>
      <c r="H33" s="1"/>
    </row>
  </sheetData>
  <mergeCells count="17">
    <mergeCell ref="A24:B24"/>
    <mergeCell ref="B1:H1"/>
    <mergeCell ref="C2:E2"/>
    <mergeCell ref="F2:H2"/>
    <mergeCell ref="A4:H4"/>
    <mergeCell ref="A6:B6"/>
    <mergeCell ref="A7:H7"/>
    <mergeCell ref="A8:B8"/>
    <mergeCell ref="A15:B15"/>
    <mergeCell ref="A16:B16"/>
    <mergeCell ref="A22:B22"/>
    <mergeCell ref="A23:H23"/>
    <mergeCell ref="A27:B27"/>
    <mergeCell ref="A28:B28"/>
    <mergeCell ref="A30:B30"/>
    <mergeCell ref="A31:H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2018-09-25T07:53:53Z</dcterms:created>
  <dcterms:modified xsi:type="dcterms:W3CDTF">2018-09-27T10:51:04Z</dcterms:modified>
</cp:coreProperties>
</file>